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<sst xmlns="http://schemas.openxmlformats.org/spreadsheetml/2006/main" count="146" uniqueCount="120">
  <si>
    <r>
      <t>Abschätzungen Anzahl Physiklehrer in Deutschland – Markus Pössel, Mai 2013 für Relativ Einfach [</t>
    </r>
    <r>
      <rPr>
        <b/>
        <sz val="10"/>
        <color indexed="12"/>
        <rFont val="Verdana"/>
        <family val="2"/>
      </rPr>
      <t>http://www.scilogs.de/wblogs/blog/relativ-einfach</t>
    </r>
    <r>
      <rPr>
        <b/>
        <sz val="10"/>
        <rFont val="Verdana"/>
        <family val="2"/>
      </rPr>
      <t>]</t>
    </r>
  </si>
  <si>
    <t>Name der Schule</t>
  </si>
  <si>
    <t># Lehrer</t>
  </si>
  <si>
    <t xml:space="preserve"># Physiklehrer </t>
  </si>
  <si>
    <t>Prozentsatz Physik</t>
  </si>
  <si>
    <t>URL</t>
  </si>
  <si>
    <t>Gymnasium Warstein</t>
  </si>
  <si>
    <t>http://www.gymnasium-warstein.de/akteure/kollegium/kollegium.html</t>
  </si>
  <si>
    <t>Gymnasium Essen Ueberruhr</t>
  </si>
  <si>
    <t>http://www.gymnasium-essen-ueberruhr.de/index.php?option=com_content&amp;view=article&amp;id=711&amp;Itemid=614</t>
  </si>
  <si>
    <t>Bismarck-Gymnasium Karlsruhe</t>
  </si>
  <si>
    <t>http://www.bismarck-gymnasium.de/index.php?option=com_content&amp;view=article&amp;id=119&amp;Itemid=231</t>
  </si>
  <si>
    <t>Ville Gymnasium Erftstadt</t>
  </si>
  <si>
    <t>http://ville-gymnasium.de/wir/lehrer/kollegium</t>
  </si>
  <si>
    <t>Bernstorff-Gymnasium Satrup</t>
  </si>
  <si>
    <t>http://bernstorffgym.de/seiten.php?id=18</t>
  </si>
  <si>
    <t>Eschbach-Gymnasium Stuttgart-Freiberg</t>
  </si>
  <si>
    <t>http://www.eschbach-gymnasium.de/index.php?rubrik=26</t>
  </si>
  <si>
    <t>Sally Bein Gymnasium Beelitz</t>
  </si>
  <si>
    <t>http://www.gymnabeel.de/index.php?lehrer-und-schulfaecher-1</t>
  </si>
  <si>
    <t>Gymnasium Mellendorf</t>
  </si>
  <si>
    <t>http://neu.gymnasiummellendorf.de/tl_files/Dokumente/Ueber%20uns/Kollegium/Lehrerliste-11-12%20ohne%20k.pdf</t>
  </si>
  <si>
    <t>Humboldt-Gymnasium Gifhorn</t>
  </si>
  <si>
    <t>http://www.humboldtgymnasium.de/CM/index.php?option=com_content&amp;view=category&amp;layout=blog&amp;id=36&amp;Itemid=55</t>
  </si>
  <si>
    <t>Gymnasium an der Wolfskuhle</t>
  </si>
  <si>
    <t>http://www.gymnasium-wolfskuhle.de/index.php?title=Kollegium</t>
  </si>
  <si>
    <t>Arndt Gymnasium Krefeld</t>
  </si>
  <si>
    <t>http://www.arndt-gymnasium.com/kollegium.html</t>
  </si>
  <si>
    <t>Städtisches Gymnasium Gütersloh</t>
  </si>
  <si>
    <t>http://www.sg-guetersloh.de/Lehrer-Node_5185.html</t>
  </si>
  <si>
    <t>Gymnasium auf der Morgenröthe, Siegen</t>
  </si>
  <si>
    <t>http://gymnasium-morgenroethe.de/unsere-schule/das-kollegium/</t>
  </si>
  <si>
    <t>Städtisches Gymnasium Ochtrup</t>
  </si>
  <si>
    <t>http://www.gymnasium-ochtrup.de/stundenplan/Kollegium.htm</t>
  </si>
  <si>
    <t>Wildermuth-Gymnasium Tübingen</t>
  </si>
  <si>
    <t>http://www.wg.tue.bw.schule.de/index.php?id=48</t>
  </si>
  <si>
    <t>Kepler-Gymnasium Tübingen</t>
  </si>
  <si>
    <t>http://www.kp.tue.bw.schule.de/index.php?id=301</t>
  </si>
  <si>
    <t>Gymnasium Lohmar</t>
  </si>
  <si>
    <t>http://www.gymnasium-lohmar.org/index.php?option=com_content&amp;view=article&amp;id=66&amp;Itemid=76</t>
  </si>
  <si>
    <t>Heinrich-Heine-Schule, Heikendorf</t>
  </si>
  <si>
    <t>http://www.heinegymnasium.de/kollegium/liste-des-kollegiums/</t>
  </si>
  <si>
    <t>Emil-von-Behring-Gymnasium, Großhansdorf</t>
  </si>
  <si>
    <t>http://evb.eu/unsere-schule/mitwirkende/kollegium.html</t>
  </si>
  <si>
    <t>Hansa-Gymnasium Köln</t>
  </si>
  <si>
    <t>http://www.hansa-gymnasium-koeln.de/wws/178296.php</t>
  </si>
  <si>
    <t>Kurfürst Salentin Gymnasium Andernach</t>
  </si>
  <si>
    <t>http://www.ksgandernach.de/index.php?option=com_content&amp;view=article&amp;id=7&amp;Itemid=7&amp;6a834a5670a60f7f0e60386b524cb27c=2dff7c0bf175ed7a8b1907e3ea17f7e6</t>
  </si>
  <si>
    <t>Göttenbach-Gymnasium Idar-Oberstein</t>
  </si>
  <si>
    <t>http://goettenbach-gymnasium.de/position/kollegium/</t>
  </si>
  <si>
    <t>Städtisches Gymnasium Selm</t>
  </si>
  <si>
    <t>http://www.gymnasium-selm.de/personen/lehrerkollegium/</t>
  </si>
  <si>
    <t>Gymnasium Vohwinkel, Wuppertal</t>
  </si>
  <si>
    <t>http://www.gymnasium-vohwinkel.de/index.php?option=com_content&amp;view=category&amp;layout=blog&amp;id=44&amp;Itemid=67</t>
  </si>
  <si>
    <t>Gymnasium Karlsbad</t>
  </si>
  <si>
    <t>http://www.gymnasium-karlsbad.de/wer-wir-sind/kollegium.html</t>
  </si>
  <si>
    <t>Otto-Hahn-Gymnasium Saarbrücken</t>
  </si>
  <si>
    <t>http://www.ohg-sb.de/lehrer_des_ohg.php?mod=2&amp;link=1</t>
  </si>
  <si>
    <t>Gymnasium der Stadt Frechen</t>
  </si>
  <si>
    <t>http://www.gymnasium-frechen.de/personen/kollegium/</t>
  </si>
  <si>
    <t>BurgGymnasium Kaiserslautern</t>
  </si>
  <si>
    <t>http://www.burg-kl.de/profil/leitbild.html</t>
  </si>
  <si>
    <t>Pascal-Gymnasium Grevenbroich</t>
  </si>
  <si>
    <t>http://www.pascal-gymnasium.de/wichtige-personen/lehrerkollegium.html</t>
  </si>
  <si>
    <t>Heinrich-Heine-Gymnasium Bottrop</t>
  </si>
  <si>
    <t>http://hhg-bottrop.de/das-hhg/das-kollegium/</t>
  </si>
  <si>
    <t>Summe/Durchschnitt:</t>
  </si>
  <si>
    <t>Std.-Abw.</t>
  </si>
  <si>
    <t>Std.-Fehler</t>
  </si>
  <si>
    <t>Liste ausgewählt nach Google-Suche</t>
  </si>
  <si>
    <t>mit Worten "Gymnasium Kollegium Fächer"</t>
  </si>
  <si>
    <t>Gesamtzahl:</t>
  </si>
  <si>
    <t>https://www.destatis.de/DE/ZahlenFakten/GesellschaftStaat/BildungForschungKultur/Schulen/Tabellen/AllgemeinBildendeBeruflicheSchulenLehrkraefte.html</t>
  </si>
  <si>
    <t xml:space="preserve"> - dort alles außer Vorklassen, Kindergärten, Grundschulen, Haupt- und Realschulen, Förderschulen</t>
  </si>
  <si>
    <t>D.h. geschätzte Zahl Physiklehrer:</t>
  </si>
  <si>
    <t>plus minus</t>
  </si>
  <si>
    <t>also 2 sigma:</t>
  </si>
  <si>
    <t>bis</t>
  </si>
  <si>
    <t>Hier das ganze noch einmal für Realschulen:</t>
  </si>
  <si>
    <t>Realschule Osterburken</t>
  </si>
  <si>
    <t>http://www.realschule-osterburken.de/index.php/lehrer-team/kollegium.html</t>
  </si>
  <si>
    <t>Realschule plus Daun</t>
  </si>
  <si>
    <t>http://www.rsplusdaun.de/kollegium.htm</t>
  </si>
  <si>
    <t>Benedictus Realschule Tutzing</t>
  </si>
  <si>
    <t>http://www.benedictus-realschule-tutzing.de/unsere-schule/kollegium/f%C3%A4cher-und-funktionen/</t>
  </si>
  <si>
    <t>Realschule St. Michael-Straße Gelsenkirchen</t>
  </si>
  <si>
    <t>http://www.rsms-ge.de/ueberuns/kollegium.php</t>
  </si>
  <si>
    <t>Realschule Waibstadt</t>
  </si>
  <si>
    <t>http://www.realschule-waibstadt.de/index.php?option=com_content&amp;view=article&amp;id=17&amp;Itemid=16</t>
  </si>
  <si>
    <t>Simon-Salomon-Realschule Speicher</t>
  </si>
  <si>
    <t>http://www.simon-salomon.de/akteure/lehrer/</t>
  </si>
  <si>
    <t>Realschule Ochsenfurt</t>
  </si>
  <si>
    <t>Realschule Verl</t>
  </si>
  <si>
    <t>http://www.realschule-verl.de/index.php/de/ansprechpartner/kollegium</t>
  </si>
  <si>
    <t>Realschule Hürtgenwald</t>
  </si>
  <si>
    <t>http://www.rs-huertgenwald.de/page7.html</t>
  </si>
  <si>
    <t>Johannes-Gutenberg-Realschule Godorf</t>
  </si>
  <si>
    <t>http://www.realschulegodorf.de/lehrer.htm</t>
  </si>
  <si>
    <t>Theodor-Heuss-Realschule Dortmund</t>
  </si>
  <si>
    <t>http://thr-do.de/homepage/index.php/wir-ueber-uns/unser-kollegium/81-unsere-lehrer</t>
  </si>
  <si>
    <t>Realschule Niederkrüchten</t>
  </si>
  <si>
    <t>http://rs-nkruechten2.schulon.org/?seite=schule&amp;schule=kollegium</t>
  </si>
  <si>
    <t>Std.-Abw.:</t>
  </si>
  <si>
    <t>Std.-Fehler:</t>
  </si>
  <si>
    <t xml:space="preserve">Gesamtzahl: </t>
  </si>
  <si>
    <t xml:space="preserve"> - dort Realschulen und Abendrealschulen</t>
  </si>
  <si>
    <t>Jetzt noch einmal für Hauptschulen:</t>
  </si>
  <si>
    <t xml:space="preserve">Ganztagshauptschule Vorhalle </t>
  </si>
  <si>
    <t>http://www.hauptschule-vorhalle.de/index.php/allgemeine-daten/team</t>
  </si>
  <si>
    <t>Ketteler Hauptschule Rheda-Wiedenbrück</t>
  </si>
  <si>
    <t>http://www.ketteler-wd.de/kollegium</t>
  </si>
  <si>
    <t>Hauptschule Otterndorf</t>
  </si>
  <si>
    <t>http://www.hauptschule-otterndorf.de/wir-sind-die-schule/lehrer/</t>
  </si>
  <si>
    <t>Hauptschule Stadtpark, Lüdenscheid</t>
  </si>
  <si>
    <t>http://www.hauptschule-stadtpark.de/Kollegium</t>
  </si>
  <si>
    <t>Hauptschule Munster</t>
  </si>
  <si>
    <t>http://hauptschule-munster.de/index.php/schuleuebersicht/kollegium</t>
  </si>
  <si>
    <t>Hauptschule Senne</t>
  </si>
  <si>
    <t>http://www.hauptschule-senne.de/?page_id=11</t>
  </si>
  <si>
    <t xml:space="preserve"> - dort Hauptschulen und Abendhauptschulen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</si>
</sst>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%"/>
    <numFmt numFmtId="166" formatCode="@"/>
    <numFmt numFmtId="167" formatCode="0"/>
    <numFmt numFmtId="168" formatCode="0.0"/>
    <numFmt numFmtId="169" formatCode="#.0%"/>
    <numFmt numFmtId="170" formatCode="#"/>
  </numFmts>
  <fonts count="6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39"/>
      <name val="Verdana"/>
      <family val="2"/>
    </font>
    <font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5" fillId="0" borderId="0" xfId="0" applyFont="1" applyAlignment="1">
      <alignment/>
    </xf>
    <xf numFmtId="17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logs.de/wblogs/blog/relativ-einfach" TargetMode="External" /><Relationship Id="rId2" Type="http://schemas.openxmlformats.org/officeDocument/2006/relationships/hyperlink" Target="http://www.arndt-gymnasium.com/kollegium.html" TargetMode="External" /><Relationship Id="rId3" Type="http://schemas.openxmlformats.org/officeDocument/2006/relationships/hyperlink" Target="http://www.sg-guetersloh.de/Lehrer-Node_5185.html" TargetMode="External" /><Relationship Id="rId4" Type="http://schemas.openxmlformats.org/officeDocument/2006/relationships/hyperlink" Target="https://www.destatis.de/DE/ZahlenFakten/GesellschaftStaat/BildungForschungKultur/Schulen/Tabellen/AllgemeinBildendeBeruflicheSchulenLehrkraef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61">
      <selection activeCell="E64" sqref="E64"/>
    </sheetView>
  </sheetViews>
  <sheetFormatPr defaultColWidth="11.00390625" defaultRowHeight="12.75"/>
  <cols>
    <col min="1" max="1" width="37.125" style="0" customWidth="1"/>
    <col min="2" max="2" width="9.125" style="0" customWidth="1"/>
    <col min="3" max="3" width="13.375" style="0" customWidth="1"/>
    <col min="4" max="4" width="16.625" style="0" customWidth="1"/>
    <col min="5" max="5" width="71.37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1"/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2.75">
      <c r="A4" t="s">
        <v>6</v>
      </c>
      <c r="B4">
        <v>56</v>
      </c>
      <c r="C4">
        <v>5</v>
      </c>
      <c r="D4" s="2">
        <f>C4/B4</f>
        <v>0.08928571428571429</v>
      </c>
      <c r="E4" s="3" t="s">
        <v>7</v>
      </c>
    </row>
    <row r="5" spans="1:5" ht="12.75">
      <c r="A5" t="s">
        <v>8</v>
      </c>
      <c r="B5">
        <v>91</v>
      </c>
      <c r="C5">
        <v>6</v>
      </c>
      <c r="D5" s="2">
        <f>C5/B5</f>
        <v>0.06593406593406594</v>
      </c>
      <c r="E5" s="3" t="s">
        <v>9</v>
      </c>
    </row>
    <row r="6" spans="1:5" ht="12.75">
      <c r="A6" t="s">
        <v>10</v>
      </c>
      <c r="B6">
        <v>52</v>
      </c>
      <c r="C6">
        <v>6</v>
      </c>
      <c r="D6" s="2">
        <f>C6/B6</f>
        <v>0.11538461538461539</v>
      </c>
      <c r="E6" t="s">
        <v>11</v>
      </c>
    </row>
    <row r="7" spans="1:5" ht="12.75">
      <c r="A7" t="s">
        <v>12</v>
      </c>
      <c r="B7">
        <v>84</v>
      </c>
      <c r="C7">
        <v>8</v>
      </c>
      <c r="D7" s="2">
        <f>C7/B7</f>
        <v>0.09523809523809523</v>
      </c>
      <c r="E7" t="s">
        <v>13</v>
      </c>
    </row>
    <row r="8" spans="1:5" ht="12.75">
      <c r="A8" t="s">
        <v>14</v>
      </c>
      <c r="B8">
        <v>78</v>
      </c>
      <c r="C8">
        <v>8</v>
      </c>
      <c r="D8" s="2">
        <f>C8/B8</f>
        <v>0.10256410256410256</v>
      </c>
      <c r="E8" t="s">
        <v>15</v>
      </c>
    </row>
    <row r="9" spans="1:5" ht="12.75">
      <c r="A9" t="s">
        <v>16</v>
      </c>
      <c r="B9">
        <v>62</v>
      </c>
      <c r="C9">
        <v>5</v>
      </c>
      <c r="D9" s="2">
        <f>C9/B9</f>
        <v>0.08064516129032258</v>
      </c>
      <c r="E9" t="s">
        <v>17</v>
      </c>
    </row>
    <row r="10" spans="1:5" ht="12.75">
      <c r="A10" t="s">
        <v>18</v>
      </c>
      <c r="B10">
        <v>25</v>
      </c>
      <c r="C10">
        <v>4</v>
      </c>
      <c r="D10" s="2">
        <f>C10/B10</f>
        <v>0.16</v>
      </c>
      <c r="E10" t="s">
        <v>19</v>
      </c>
    </row>
    <row r="11" spans="1:5" ht="12.75">
      <c r="A11" t="s">
        <v>20</v>
      </c>
      <c r="B11">
        <v>84</v>
      </c>
      <c r="C11">
        <v>6</v>
      </c>
      <c r="D11" s="2">
        <f>C11/B11</f>
        <v>0.07142857142857142</v>
      </c>
      <c r="E11" t="s">
        <v>21</v>
      </c>
    </row>
    <row r="12" spans="1:5" ht="12.75">
      <c r="A12" t="s">
        <v>22</v>
      </c>
      <c r="B12">
        <v>90</v>
      </c>
      <c r="C12">
        <v>7</v>
      </c>
      <c r="D12" s="2">
        <f>C12/B12</f>
        <v>0.07777777777777778</v>
      </c>
      <c r="E12" t="s">
        <v>23</v>
      </c>
    </row>
    <row r="13" spans="1:5" ht="12.75">
      <c r="A13" t="s">
        <v>24</v>
      </c>
      <c r="B13">
        <v>73</v>
      </c>
      <c r="C13">
        <v>5</v>
      </c>
      <c r="D13" s="2">
        <f>C13/B13</f>
        <v>0.0684931506849315</v>
      </c>
      <c r="E13" t="s">
        <v>25</v>
      </c>
    </row>
    <row r="14" spans="1:5" ht="12.75">
      <c r="A14" t="s">
        <v>26</v>
      </c>
      <c r="B14">
        <v>49</v>
      </c>
      <c r="C14">
        <v>2</v>
      </c>
      <c r="D14" s="2">
        <f>C14/B14</f>
        <v>0.04081632653061224</v>
      </c>
      <c r="E14" s="4" t="s">
        <v>27</v>
      </c>
    </row>
    <row r="15" spans="1:5" ht="12.75">
      <c r="A15" t="s">
        <v>28</v>
      </c>
      <c r="B15">
        <v>132</v>
      </c>
      <c r="C15">
        <v>11</v>
      </c>
      <c r="D15" s="2">
        <f>C15/B15</f>
        <v>0.08333333333333333</v>
      </c>
      <c r="E15" s="4" t="s">
        <v>29</v>
      </c>
    </row>
    <row r="16" spans="1:5" ht="12.75">
      <c r="A16" t="s">
        <v>30</v>
      </c>
      <c r="B16">
        <v>45</v>
      </c>
      <c r="C16">
        <v>3</v>
      </c>
      <c r="D16" s="2">
        <f>C16/B16</f>
        <v>0.06666666666666667</v>
      </c>
      <c r="E16" t="s">
        <v>31</v>
      </c>
    </row>
    <row r="17" spans="1:5" ht="12.75">
      <c r="A17" t="s">
        <v>32</v>
      </c>
      <c r="B17">
        <v>69</v>
      </c>
      <c r="C17">
        <v>4</v>
      </c>
      <c r="D17" s="2">
        <f>C17/B17</f>
        <v>0.057971014492753624</v>
      </c>
      <c r="E17" t="s">
        <v>33</v>
      </c>
    </row>
    <row r="18" spans="1:5" ht="12.75">
      <c r="A18" t="s">
        <v>34</v>
      </c>
      <c r="B18">
        <v>102</v>
      </c>
      <c r="C18">
        <v>10</v>
      </c>
      <c r="D18" s="2">
        <f>C18/B18</f>
        <v>0.09803921568627451</v>
      </c>
      <c r="E18" t="s">
        <v>35</v>
      </c>
    </row>
    <row r="19" spans="1:5" ht="12.75">
      <c r="A19" t="s">
        <v>36</v>
      </c>
      <c r="B19">
        <v>33</v>
      </c>
      <c r="C19">
        <v>3</v>
      </c>
      <c r="D19" s="2">
        <f>C19/B19</f>
        <v>0.09090909090909091</v>
      </c>
      <c r="E19" t="s">
        <v>37</v>
      </c>
    </row>
    <row r="20" spans="1:5" ht="12.75">
      <c r="A20" t="s">
        <v>38</v>
      </c>
      <c r="B20">
        <v>68</v>
      </c>
      <c r="C20">
        <v>6</v>
      </c>
      <c r="D20" s="2">
        <f>C20/B20</f>
        <v>0.08823529411764706</v>
      </c>
      <c r="E20" t="s">
        <v>39</v>
      </c>
    </row>
    <row r="21" spans="1:5" ht="13.5">
      <c r="A21" t="s">
        <v>40</v>
      </c>
      <c r="B21">
        <v>71</v>
      </c>
      <c r="C21">
        <v>10</v>
      </c>
      <c r="D21" s="2">
        <f>C21/B21</f>
        <v>0.14084507042253522</v>
      </c>
      <c r="E21" t="s">
        <v>41</v>
      </c>
    </row>
    <row r="22" spans="1:5" ht="13.5">
      <c r="A22" t="s">
        <v>42</v>
      </c>
      <c r="B22">
        <v>69</v>
      </c>
      <c r="C22">
        <v>6</v>
      </c>
      <c r="D22" s="2">
        <f>C22/B22</f>
        <v>0.08695652173913043</v>
      </c>
      <c r="E22" t="s">
        <v>43</v>
      </c>
    </row>
    <row r="23" spans="1:5" ht="13.5">
      <c r="A23" t="s">
        <v>44</v>
      </c>
      <c r="B23">
        <v>54</v>
      </c>
      <c r="C23">
        <v>6</v>
      </c>
      <c r="D23" s="2">
        <f>C23/B23</f>
        <v>0.1111111111111111</v>
      </c>
      <c r="E23" t="s">
        <v>45</v>
      </c>
    </row>
    <row r="24" spans="1:5" ht="12.75">
      <c r="A24" t="s">
        <v>46</v>
      </c>
      <c r="B24">
        <v>72</v>
      </c>
      <c r="C24">
        <v>8</v>
      </c>
      <c r="D24" s="2">
        <f>C24/B24</f>
        <v>0.1111111111111111</v>
      </c>
      <c r="E24" t="s">
        <v>47</v>
      </c>
    </row>
    <row r="25" spans="1:5" ht="12.75">
      <c r="A25" t="s">
        <v>48</v>
      </c>
      <c r="B25">
        <v>59</v>
      </c>
      <c r="C25">
        <v>5</v>
      </c>
      <c r="D25" s="2">
        <f>C25/B25</f>
        <v>0.0847457627118644</v>
      </c>
      <c r="E25" t="s">
        <v>49</v>
      </c>
    </row>
    <row r="26" spans="1:5" ht="12.75">
      <c r="A26" t="s">
        <v>50</v>
      </c>
      <c r="B26">
        <v>65</v>
      </c>
      <c r="C26">
        <v>4</v>
      </c>
      <c r="D26" s="2">
        <f>C26/B26</f>
        <v>0.06153846153846154</v>
      </c>
      <c r="E26" t="s">
        <v>51</v>
      </c>
    </row>
    <row r="27" spans="1:5" ht="12.75">
      <c r="A27" t="s">
        <v>52</v>
      </c>
      <c r="B27">
        <v>52</v>
      </c>
      <c r="C27">
        <v>4</v>
      </c>
      <c r="D27" s="2">
        <f>C27/B27</f>
        <v>0.07692307692307693</v>
      </c>
      <c r="E27" t="s">
        <v>53</v>
      </c>
    </row>
    <row r="28" spans="1:5" ht="12.75">
      <c r="A28" t="s">
        <v>54</v>
      </c>
      <c r="B28">
        <v>73</v>
      </c>
      <c r="C28">
        <v>9</v>
      </c>
      <c r="D28" s="2">
        <f>C28/B28</f>
        <v>0.1232876712328767</v>
      </c>
      <c r="E28" t="s">
        <v>55</v>
      </c>
    </row>
    <row r="29" spans="1:5" ht="12.75">
      <c r="A29" t="s">
        <v>56</v>
      </c>
      <c r="B29">
        <v>50</v>
      </c>
      <c r="C29">
        <v>6</v>
      </c>
      <c r="D29" s="2">
        <f>C29/B29</f>
        <v>0.12</v>
      </c>
      <c r="E29" t="s">
        <v>57</v>
      </c>
    </row>
    <row r="30" spans="1:5" ht="12.75">
      <c r="A30" t="s">
        <v>58</v>
      </c>
      <c r="B30">
        <v>101</v>
      </c>
      <c r="C30">
        <v>8</v>
      </c>
      <c r="D30" s="2">
        <f>C30/B30</f>
        <v>0.07920792079207921</v>
      </c>
      <c r="E30" t="s">
        <v>59</v>
      </c>
    </row>
    <row r="31" spans="1:5" ht="12.75">
      <c r="A31" t="s">
        <v>60</v>
      </c>
      <c r="B31">
        <v>76</v>
      </c>
      <c r="C31">
        <v>11</v>
      </c>
      <c r="D31" s="2">
        <f>C31/B31</f>
        <v>0.14473684210526316</v>
      </c>
      <c r="E31" t="s">
        <v>61</v>
      </c>
    </row>
    <row r="32" spans="1:5" ht="12.75">
      <c r="A32" t="s">
        <v>62</v>
      </c>
      <c r="B32">
        <f>10*4+9</f>
        <v>49</v>
      </c>
      <c r="C32">
        <f>2</f>
        <v>2</v>
      </c>
      <c r="D32" s="2">
        <f>C32/B32</f>
        <v>0.04081632653061224</v>
      </c>
      <c r="E32" t="s">
        <v>63</v>
      </c>
    </row>
    <row r="33" spans="1:5" ht="12.75">
      <c r="A33" t="s">
        <v>64</v>
      </c>
      <c r="B33">
        <v>73</v>
      </c>
      <c r="C33">
        <v>9</v>
      </c>
      <c r="D33" s="2">
        <f>C33/B33</f>
        <v>0.1232876712328767</v>
      </c>
      <c r="E33" t="s">
        <v>65</v>
      </c>
    </row>
    <row r="34" spans="1:4" ht="13.5">
      <c r="A34" s="1" t="s">
        <v>66</v>
      </c>
      <c r="B34">
        <f>SUM(B4:B33)</f>
        <v>2057</v>
      </c>
      <c r="C34">
        <f>SUM(C4:C33)</f>
        <v>187</v>
      </c>
      <c r="D34" s="2">
        <f>AVERAGE(D4:D33)</f>
        <v>0.09190965812585249</v>
      </c>
    </row>
    <row r="35" spans="3:4" ht="13.5">
      <c r="C35" t="s">
        <v>67</v>
      </c>
      <c r="D35" s="2">
        <f>STDEV(D4:D33)</f>
        <v>0.02905933985948128</v>
      </c>
    </row>
    <row r="36" spans="3:4" ht="12.75">
      <c r="C36" t="s">
        <v>68</v>
      </c>
      <c r="D36" s="2">
        <f>D35/SQRT(COUNT(B4:B33))</f>
        <v>0.005305485315748967</v>
      </c>
    </row>
    <row r="37" spans="1:4" ht="12.75">
      <c r="A37" t="s">
        <v>69</v>
      </c>
      <c r="D37" s="2"/>
    </row>
    <row r="38" spans="1:5" ht="12.75">
      <c r="A38" t="s">
        <v>70</v>
      </c>
      <c r="D38" s="2" t="s">
        <v>71</v>
      </c>
      <c r="E38" t="s">
        <v>72</v>
      </c>
    </row>
    <row r="39" spans="4:5" ht="13.5">
      <c r="D39" s="5">
        <f>669802-475-2025-196057-43733-70270-72346-74-306</f>
        <v>284516</v>
      </c>
      <c r="E39" t="s">
        <v>73</v>
      </c>
    </row>
    <row r="40" ht="12.75">
      <c r="D40" s="2"/>
    </row>
    <row r="41" ht="12.75">
      <c r="D41" s="2" t="s">
        <v>74</v>
      </c>
    </row>
    <row r="42" ht="12.75">
      <c r="D42" s="5">
        <f>D34*D39</f>
        <v>26149.768291335047</v>
      </c>
    </row>
    <row r="43" ht="12.75">
      <c r="D43" s="2" t="s">
        <v>75</v>
      </c>
    </row>
    <row r="44" ht="12.75">
      <c r="D44" s="6">
        <f>D36*D39</f>
        <v>1509.4954600956332</v>
      </c>
    </row>
    <row r="45" ht="12.75">
      <c r="D45" s="2" t="s">
        <v>76</v>
      </c>
    </row>
    <row r="46" ht="12.75">
      <c r="D46" s="6">
        <f>D42-2*D44</f>
        <v>23130.77737114378</v>
      </c>
    </row>
    <row r="47" ht="12.75">
      <c r="D47" s="2" t="s">
        <v>77</v>
      </c>
    </row>
    <row r="48" ht="12.75">
      <c r="D48" s="6">
        <f>D42+2*D44</f>
        <v>29168.759211526314</v>
      </c>
    </row>
    <row r="49" ht="12.75">
      <c r="D49" s="2"/>
    </row>
    <row r="50" spans="1:4" ht="13.5">
      <c r="A50" s="1" t="s">
        <v>78</v>
      </c>
      <c r="D50" s="2"/>
    </row>
    <row r="51" spans="1:5" ht="13.5">
      <c r="A51" s="1" t="s">
        <v>1</v>
      </c>
      <c r="B51" s="1" t="s">
        <v>2</v>
      </c>
      <c r="C51" s="1" t="s">
        <v>3</v>
      </c>
      <c r="D51" s="1" t="s">
        <v>4</v>
      </c>
      <c r="E51" s="1" t="s">
        <v>5</v>
      </c>
    </row>
    <row r="52" spans="1:5" ht="13.5">
      <c r="A52" t="s">
        <v>79</v>
      </c>
      <c r="B52">
        <v>47</v>
      </c>
      <c r="C52">
        <v>4</v>
      </c>
      <c r="D52" s="2">
        <f>C52/B52</f>
        <v>0.0851063829787234</v>
      </c>
      <c r="E52" t="s">
        <v>80</v>
      </c>
    </row>
    <row r="53" spans="1:5" ht="13.5">
      <c r="A53" t="s">
        <v>81</v>
      </c>
      <c r="B53">
        <v>48</v>
      </c>
      <c r="C53">
        <v>5</v>
      </c>
      <c r="D53" s="2">
        <f>C53/B53</f>
        <v>0.10416666666666667</v>
      </c>
      <c r="E53" t="s">
        <v>82</v>
      </c>
    </row>
    <row r="54" spans="1:5" ht="13.5">
      <c r="A54" t="s">
        <v>83</v>
      </c>
      <c r="B54">
        <v>35</v>
      </c>
      <c r="C54">
        <v>2</v>
      </c>
      <c r="D54" s="2">
        <f>C54/B54</f>
        <v>0.05714285714285714</v>
      </c>
      <c r="E54" t="s">
        <v>84</v>
      </c>
    </row>
    <row r="55" spans="1:5" ht="13.5">
      <c r="A55" t="s">
        <v>85</v>
      </c>
      <c r="B55">
        <v>30</v>
      </c>
      <c r="C55">
        <v>2</v>
      </c>
      <c r="D55" s="2">
        <f>C55/B55</f>
        <v>0.06666666666666667</v>
      </c>
      <c r="E55" t="s">
        <v>86</v>
      </c>
    </row>
    <row r="56" spans="1:5" ht="13.5">
      <c r="A56" t="s">
        <v>87</v>
      </c>
      <c r="B56">
        <v>43</v>
      </c>
      <c r="C56">
        <v>3</v>
      </c>
      <c r="D56" s="2">
        <f>C56/B56</f>
        <v>0.06976744186046512</v>
      </c>
      <c r="E56" t="s">
        <v>88</v>
      </c>
    </row>
    <row r="57" spans="1:5" ht="13.5">
      <c r="A57" t="s">
        <v>89</v>
      </c>
      <c r="B57">
        <v>13</v>
      </c>
      <c r="C57">
        <v>2</v>
      </c>
      <c r="D57" s="2">
        <f>C57/B57</f>
        <v>0.15384615384615385</v>
      </c>
      <c r="E57" t="s">
        <v>90</v>
      </c>
    </row>
    <row r="58" spans="1:5" ht="13.5">
      <c r="A58" t="s">
        <v>91</v>
      </c>
      <c r="B58">
        <v>44</v>
      </c>
      <c r="C58">
        <v>5</v>
      </c>
      <c r="D58" s="2">
        <f>C58/B58</f>
        <v>0.11363636363636363</v>
      </c>
      <c r="E58" t="s">
        <v>84</v>
      </c>
    </row>
    <row r="59" spans="1:5" ht="13.5">
      <c r="A59" t="s">
        <v>92</v>
      </c>
      <c r="B59">
        <v>45</v>
      </c>
      <c r="C59">
        <v>8</v>
      </c>
      <c r="D59" s="2">
        <f>C59/B59</f>
        <v>0.17777777777777778</v>
      </c>
      <c r="E59" t="s">
        <v>93</v>
      </c>
    </row>
    <row r="60" spans="1:5" ht="13.5">
      <c r="A60" t="s">
        <v>94</v>
      </c>
      <c r="B60">
        <v>17</v>
      </c>
      <c r="C60">
        <v>3</v>
      </c>
      <c r="D60" s="2">
        <f>C60/B60</f>
        <v>0.17647058823529413</v>
      </c>
      <c r="E60" t="s">
        <v>95</v>
      </c>
    </row>
    <row r="61" spans="1:5" ht="13.5">
      <c r="A61" t="s">
        <v>96</v>
      </c>
      <c r="B61">
        <v>38</v>
      </c>
      <c r="C61">
        <v>6</v>
      </c>
      <c r="D61" s="2">
        <f>C61/B61</f>
        <v>0.15789473684210525</v>
      </c>
      <c r="E61" t="s">
        <v>97</v>
      </c>
    </row>
    <row r="62" spans="1:5" ht="13.5">
      <c r="A62" t="s">
        <v>98</v>
      </c>
      <c r="B62">
        <v>40</v>
      </c>
      <c r="C62">
        <v>4</v>
      </c>
      <c r="D62" s="2">
        <f>C62/B62</f>
        <v>0.1</v>
      </c>
      <c r="E62" t="s">
        <v>99</v>
      </c>
    </row>
    <row r="63" spans="1:5" ht="13.5">
      <c r="A63" t="s">
        <v>100</v>
      </c>
      <c r="B63">
        <v>17</v>
      </c>
      <c r="C63">
        <v>4</v>
      </c>
      <c r="D63" s="2">
        <f>C63/B63</f>
        <v>0.23529411764705882</v>
      </c>
      <c r="E63" t="s">
        <v>101</v>
      </c>
    </row>
    <row r="64" spans="1:4" ht="13.5">
      <c r="A64" s="1" t="s">
        <v>66</v>
      </c>
      <c r="B64">
        <f>SUM(B52:B63)</f>
        <v>417</v>
      </c>
      <c r="C64">
        <f>SUM(C52:C63)</f>
        <v>48</v>
      </c>
      <c r="D64" s="2">
        <f>AVERAGE(D52:D63)</f>
        <v>0.12481414610834439</v>
      </c>
    </row>
    <row r="65" spans="3:4" ht="13.5">
      <c r="C65" t="s">
        <v>102</v>
      </c>
      <c r="D65" s="7">
        <f>STDEV(D52:D63)</f>
        <v>0.05506271073880824</v>
      </c>
    </row>
    <row r="66" spans="3:4" ht="13.5">
      <c r="C66" t="s">
        <v>103</v>
      </c>
      <c r="D66" s="7">
        <f>D65/SQRT(COUNT(D52:D63))</f>
        <v>0.015895235433680717</v>
      </c>
    </row>
    <row r="68" spans="4:5" ht="13.5">
      <c r="D68" t="s">
        <v>104</v>
      </c>
      <c r="E68" s="8" t="s">
        <v>72</v>
      </c>
    </row>
    <row r="69" spans="4:5" ht="13.5">
      <c r="D69">
        <f>70270+306</f>
        <v>70576</v>
      </c>
      <c r="E69" t="s">
        <v>105</v>
      </c>
    </row>
    <row r="71" ht="13.5">
      <c r="D71" t="s">
        <v>74</v>
      </c>
    </row>
    <row r="72" ht="13.5">
      <c r="D72" s="9">
        <f>D69*D64</f>
        <v>8808.883175742514</v>
      </c>
    </row>
    <row r="73" ht="13.5">
      <c r="D73" t="s">
        <v>75</v>
      </c>
    </row>
    <row r="74" ht="13.5">
      <c r="D74" s="9">
        <f>D66*D69</f>
        <v>1121.8221359674503</v>
      </c>
    </row>
    <row r="75" ht="13.5">
      <c r="D75" t="s">
        <v>76</v>
      </c>
    </row>
    <row r="76" ht="13.5">
      <c r="D76" s="9">
        <f>D72-2*D74</f>
        <v>6565.2389038076135</v>
      </c>
    </row>
    <row r="77" ht="13.5">
      <c r="D77" t="s">
        <v>77</v>
      </c>
    </row>
    <row r="78" ht="13.5">
      <c r="D78" s="9">
        <f>D72+2*D74</f>
        <v>11052.527447677414</v>
      </c>
    </row>
    <row r="80" ht="13.5">
      <c r="A80" s="1" t="s">
        <v>106</v>
      </c>
    </row>
    <row r="81" spans="1:5" ht="13.5">
      <c r="A81" s="1" t="s">
        <v>1</v>
      </c>
      <c r="B81" s="1" t="s">
        <v>2</v>
      </c>
      <c r="C81" s="1" t="s">
        <v>3</v>
      </c>
      <c r="D81" s="1" t="s">
        <v>4</v>
      </c>
      <c r="E81" s="1" t="s">
        <v>5</v>
      </c>
    </row>
    <row r="82" spans="1:5" ht="13.5">
      <c r="A82" t="s">
        <v>107</v>
      </c>
      <c r="B82">
        <v>23</v>
      </c>
      <c r="C82">
        <v>2</v>
      </c>
      <c r="D82" s="7">
        <f>C82/B82</f>
        <v>0.08695652173913043</v>
      </c>
      <c r="E82" t="s">
        <v>108</v>
      </c>
    </row>
    <row r="83" spans="1:5" ht="13.5">
      <c r="A83" t="s">
        <v>109</v>
      </c>
      <c r="B83">
        <v>25</v>
      </c>
      <c r="C83">
        <v>2</v>
      </c>
      <c r="D83" s="7">
        <f>C83/B83</f>
        <v>0.08</v>
      </c>
      <c r="E83" t="s">
        <v>110</v>
      </c>
    </row>
    <row r="84" spans="1:5" ht="13.5">
      <c r="A84" t="s">
        <v>111</v>
      </c>
      <c r="B84">
        <v>16</v>
      </c>
      <c r="C84">
        <v>2</v>
      </c>
      <c r="D84" s="7">
        <f>C84/B84</f>
        <v>0.125</v>
      </c>
      <c r="E84" t="s">
        <v>112</v>
      </c>
    </row>
    <row r="85" spans="1:5" ht="13.5">
      <c r="A85" t="s">
        <v>113</v>
      </c>
      <c r="B85">
        <v>34</v>
      </c>
      <c r="C85">
        <v>4</v>
      </c>
      <c r="D85" s="7">
        <f>C85/B85</f>
        <v>0.11764705882352941</v>
      </c>
      <c r="E85" t="s">
        <v>114</v>
      </c>
    </row>
    <row r="86" spans="1:5" ht="13.5">
      <c r="A86" t="s">
        <v>115</v>
      </c>
      <c r="B86">
        <v>30</v>
      </c>
      <c r="C86">
        <v>4</v>
      </c>
      <c r="D86" s="7">
        <f>C86/B86</f>
        <v>0.13333333333333333</v>
      </c>
      <c r="E86" t="s">
        <v>116</v>
      </c>
    </row>
    <row r="87" spans="1:5" ht="13.5">
      <c r="A87" t="s">
        <v>117</v>
      </c>
      <c r="B87">
        <v>16</v>
      </c>
      <c r="C87">
        <v>2</v>
      </c>
      <c r="D87" s="7">
        <f>C87/B87</f>
        <v>0.125</v>
      </c>
      <c r="E87" t="s">
        <v>118</v>
      </c>
    </row>
    <row r="88" spans="1:4" ht="13.5">
      <c r="A88" t="s">
        <v>66</v>
      </c>
      <c r="B88">
        <f>SUM(B82:B87)</f>
        <v>144</v>
      </c>
      <c r="C88">
        <f>SUM(C82:C87)</f>
        <v>16</v>
      </c>
      <c r="D88" s="2">
        <f>AVERAGE(D82:D87)</f>
        <v>0.11132281898266554</v>
      </c>
    </row>
    <row r="89" spans="3:4" ht="13.5">
      <c r="C89" t="s">
        <v>102</v>
      </c>
      <c r="D89" s="7">
        <f>STDEV(D82:D87)</f>
        <v>0.022241514081054507</v>
      </c>
    </row>
    <row r="90" spans="3:4" ht="13.5">
      <c r="C90" t="s">
        <v>103</v>
      </c>
      <c r="D90" s="2">
        <f>D89/SQRT(COUNT(D82:D87))</f>
        <v>0.009080060100918441</v>
      </c>
    </row>
    <row r="92" spans="4:5" ht="13.5">
      <c r="D92" t="s">
        <v>71</v>
      </c>
      <c r="E92" t="s">
        <v>72</v>
      </c>
    </row>
    <row r="93" spans="4:5" ht="13.5">
      <c r="D93">
        <f>43733+74</f>
        <v>43807</v>
      </c>
      <c r="E93" t="s">
        <v>119</v>
      </c>
    </row>
    <row r="95" ht="13.5">
      <c r="D95" t="s">
        <v>74</v>
      </c>
    </row>
    <row r="96" ht="13.5">
      <c r="D96" s="9">
        <f>D88*D93</f>
        <v>4876.718731173629</v>
      </c>
    </row>
    <row r="97" ht="13.5">
      <c r="D97" t="s">
        <v>75</v>
      </c>
    </row>
    <row r="98" ht="13.5">
      <c r="D98" s="9">
        <f>D90*D96</f>
        <v>44.280899174331275</v>
      </c>
    </row>
    <row r="99" ht="13.5">
      <c r="D99" t="s">
        <v>76</v>
      </c>
    </row>
    <row r="100" ht="13.5">
      <c r="D100" s="9">
        <f>D96-2*D98</f>
        <v>4788.156932824966</v>
      </c>
    </row>
    <row r="101" ht="13.5">
      <c r="D101" t="s">
        <v>77</v>
      </c>
    </row>
    <row r="102" ht="13.5">
      <c r="D102" s="9">
        <f>D96+2*D98</f>
        <v>4965.2805295222915</v>
      </c>
    </row>
  </sheetData>
  <sheetProtection selectLockedCells="1" selectUnlockedCells="1"/>
  <hyperlinks>
    <hyperlink ref="A1" r:id="rId1" display="http://www.scilogs.de/wblogs/blog/relativ-einfach"/>
    <hyperlink ref="E14" r:id="rId2" display="http://www.arndt-gymnasium.com/kollegium.html"/>
    <hyperlink ref="E15" r:id="rId3" display="http://www.sg-guetersloh.de/Lehrer-Node_5185.html"/>
    <hyperlink ref="E68" r:id="rId4" display="https://www.destatis.de/DE/ZahlenFakten/GesellschaftStaat/BildungForschungKultur/Schulen/Tabellen/AllgemeinBildendeBeruflicheSchulenLehrkraefte.html"/>
  </hyperlinks>
  <printOptions/>
  <pageMargins left="0.75" right="0.75" top="0.9840277777777777" bottom="0.9840277777777777" header="0.5" footer="0.5118055555555555"/>
  <pageSetup horizontalDpi="300" verticalDpi="300" orientation="landscape" paperSize="9"/>
  <headerFooter alignWithMargins="0">
    <oddHeader>&amp;C&amp;"Verdana,Bold"Stichproben: Anteil Physiklehrer am Kollegium
&amp;"Verdana,Regular"Auswertung bei Schulen mit Kollegiumsliste im Internet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Pössel</dc:creator>
  <cp:keywords/>
  <dc:description/>
  <cp:lastModifiedBy/>
  <dcterms:created xsi:type="dcterms:W3CDTF">2013-05-12T18:14:30Z</dcterms:created>
  <dcterms:modified xsi:type="dcterms:W3CDTF">2013-05-13T11:26:42Z</dcterms:modified>
  <cp:category/>
  <cp:version/>
  <cp:contentType/>
  <cp:contentStatus/>
  <cp:revision>13</cp:revision>
</cp:coreProperties>
</file>